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omepage\0 Homepagestruktur und Archiv\03 Unsere Netze\Erdgas-Netz\Aktuell\Netzentgelte Gas 2020\"/>
    </mc:Choice>
  </mc:AlternateContent>
  <xr:revisionPtr revIDLastSave="0" documentId="8_{B20DBCB4-DB43-4F82-A1E8-ECEADA6354CC}" xr6:coauthVersionLast="43" xr6:coauthVersionMax="43" xr10:uidLastSave="{00000000-0000-0000-0000-000000000000}"/>
  <bookViews>
    <workbookView xWindow="-120" yWindow="-120" windowWidth="29040" windowHeight="15840" firstSheet="7" activeTab="7"/>
  </bookViews>
  <sheets>
    <sheet name="2012" sheetId="1" state="hidden" r:id="rId1"/>
    <sheet name="2013" sheetId="2" state="hidden" r:id="rId2"/>
    <sheet name="2014" sheetId="3" state="hidden" r:id="rId3"/>
    <sheet name="2015" sheetId="8" state="hidden" r:id="rId4"/>
    <sheet name="2016" sheetId="10" state="hidden" r:id="rId5"/>
    <sheet name="2017" sheetId="11" state="hidden" r:id="rId6"/>
    <sheet name="2018" sheetId="12" state="hidden" r:id="rId7"/>
    <sheet name="2020" sheetId="13" r:id="rId8"/>
  </sheets>
  <definedNames>
    <definedName name="AEOT" localSheetId="0">'2012'!$A$8</definedName>
    <definedName name="AEOT" localSheetId="2">'2014'!$A$8</definedName>
    <definedName name="AEOT" localSheetId="3">'2015'!$A$8</definedName>
    <definedName name="AEOT" localSheetId="4">'2016'!$A$8</definedName>
    <definedName name="AEOT" localSheetId="5">'2017'!$A$8</definedName>
    <definedName name="AEOT" localSheetId="6">'2018'!$A$8</definedName>
    <definedName name="AEOT" localSheetId="7">'2020'!$A$8</definedName>
    <definedName name="AEOT">'2013'!$A$8</definedName>
    <definedName name="AEOV" localSheetId="0">'2012'!$A$7</definedName>
    <definedName name="AEOV" localSheetId="2">'2014'!$A$7</definedName>
    <definedName name="AEOV" localSheetId="3">'2015'!$A$7</definedName>
    <definedName name="AEOV" localSheetId="4">'2016'!$A$7</definedName>
    <definedName name="AEOV" localSheetId="5">'2017'!$A$7</definedName>
    <definedName name="AEOV" localSheetId="6">'2018'!$A$7</definedName>
    <definedName name="AEOV" localSheetId="7">'2020'!$A$7</definedName>
    <definedName name="AEOV">'2013'!$A$7</definedName>
    <definedName name="EX" localSheetId="0">'2012'!$A$6</definedName>
    <definedName name="EX" localSheetId="2">'2014'!$A$6</definedName>
    <definedName name="EX" localSheetId="3">'2015'!$A$6</definedName>
    <definedName name="EX" localSheetId="4">'2016'!$A$6</definedName>
    <definedName name="EX" localSheetId="5">'2017'!$A$6</definedName>
    <definedName name="EX" localSheetId="6">'2018'!$A$6</definedName>
    <definedName name="EX" localSheetId="7">'2020'!$A$6</definedName>
    <definedName name="EX">'2013'!$A$6</definedName>
    <definedName name="HWA" localSheetId="0">'2012'!$A$5</definedName>
    <definedName name="HWA" localSheetId="2">'2014'!$A$5</definedName>
    <definedName name="HWA" localSheetId="3">'2015'!$A$5</definedName>
    <definedName name="HWA" localSheetId="4">'2016'!$A$5</definedName>
    <definedName name="HWA" localSheetId="5">'2017'!$A$5</definedName>
    <definedName name="HWA" localSheetId="6">'2018'!$A$5</definedName>
    <definedName name="HWA" localSheetId="7">'2020'!$A$5</definedName>
    <definedName name="HWA">'2013'!$A$5</definedName>
    <definedName name="HWL" localSheetId="0">'2012'!$C$5</definedName>
    <definedName name="HWL" localSheetId="2">'2014'!$C$5</definedName>
    <definedName name="HWL" localSheetId="3">'2015'!$C$5</definedName>
    <definedName name="HWL" localSheetId="4">'2016'!$C$5</definedName>
    <definedName name="HWL" localSheetId="5">'2017'!$C$5</definedName>
    <definedName name="HWL" localSheetId="6">'2018'!$C$5</definedName>
    <definedName name="HWL" localSheetId="7">'2020'!$C$5</definedName>
    <definedName name="HWL">'2013'!$C$5</definedName>
    <definedName name="LEOT" localSheetId="0">'2012'!$C$8</definedName>
    <definedName name="LEOT" localSheetId="2">'2014'!$C$8</definedName>
    <definedName name="LEOT" localSheetId="3">'2015'!$C$8</definedName>
    <definedName name="LEOT" localSheetId="4">'2016'!$C$8</definedName>
    <definedName name="LEOT" localSheetId="5">'2017'!$C$8</definedName>
    <definedName name="LEOT" localSheetId="6">'2018'!$C$8</definedName>
    <definedName name="LEOT" localSheetId="7">'2020'!$C$8</definedName>
    <definedName name="LEOT">'2013'!$C$8</definedName>
    <definedName name="LEOV" localSheetId="0">'2012'!$C$7</definedName>
    <definedName name="LEOV" localSheetId="2">'2014'!$C$7</definedName>
    <definedName name="LEOV" localSheetId="3">'2015'!$C$7</definedName>
    <definedName name="LEOV" localSheetId="4">'2016'!$C$7</definedName>
    <definedName name="LEOV" localSheetId="5">'2017'!$C$7</definedName>
    <definedName name="LEOV" localSheetId="6">'2018'!$C$7</definedName>
    <definedName name="LEOV" localSheetId="7">'2020'!$C$7</definedName>
    <definedName name="LEOV">'2013'!$C$7</definedName>
    <definedName name="Power" localSheetId="0">'2012'!$C$12</definedName>
    <definedName name="Power" localSheetId="2">'2014'!$C$12</definedName>
    <definedName name="Power" localSheetId="3">'2015'!$C$12</definedName>
    <definedName name="Power" localSheetId="4">'2016'!$C$12</definedName>
    <definedName name="Power" localSheetId="5">'2017'!$C$12</definedName>
    <definedName name="Power" localSheetId="6">'2018'!$C$12</definedName>
    <definedName name="Power" localSheetId="7">'2020'!$C$12</definedName>
    <definedName name="Power">'2013'!$C$12</definedName>
    <definedName name="work" localSheetId="0">'2012'!$C$11</definedName>
    <definedName name="work" localSheetId="2">'2014'!$C$11</definedName>
    <definedName name="work" localSheetId="3">'2015'!$C$11</definedName>
    <definedName name="work" localSheetId="4">'2016'!$C$11</definedName>
    <definedName name="work" localSheetId="5">'2017'!$C$11</definedName>
    <definedName name="work" localSheetId="6">'2018'!$C$11</definedName>
    <definedName name="work" localSheetId="7">'2020'!$C$11</definedName>
    <definedName name="work">'2013'!$C$11</definedName>
  </definedNames>
  <calcPr calcId="181029"/>
  <customWorkbookViews>
    <customWorkbookView name="Spohrer, Achim - Persönliche Ansicht" guid="{B931E080-8AA5-4E20-8672-021A5BA674A2}" mergeInterval="0" personalView="1" maximized="1" windowWidth="1440" windowHeight="63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3" l="1"/>
  <c r="C17" i="13" s="1"/>
  <c r="C23" i="13" s="1"/>
  <c r="D11" i="13"/>
  <c r="C6" i="13"/>
  <c r="C20" i="13"/>
  <c r="C21" i="13" s="1"/>
  <c r="C16" i="12"/>
  <c r="C17" i="12" s="1"/>
  <c r="C23" i="12" s="1"/>
  <c r="D11" i="12"/>
  <c r="C6" i="12"/>
  <c r="C20" i="12"/>
  <c r="C21" i="12" s="1"/>
  <c r="C16" i="11"/>
  <c r="C17" i="11" s="1"/>
  <c r="C23" i="11" s="1"/>
  <c r="D11" i="11"/>
  <c r="C6" i="11"/>
  <c r="C20" i="11"/>
  <c r="C21" i="11" s="1"/>
  <c r="C16" i="10"/>
  <c r="C17" i="10" s="1"/>
  <c r="C23" i="10" s="1"/>
  <c r="D11" i="10"/>
  <c r="C6" i="10"/>
  <c r="C20" i="10"/>
  <c r="C21" i="10" s="1"/>
  <c r="C16" i="8"/>
  <c r="C17" i="8" s="1"/>
  <c r="C23" i="8" s="1"/>
  <c r="D11" i="8"/>
  <c r="C6" i="8"/>
  <c r="C20" i="8" s="1"/>
  <c r="C21" i="8" s="1"/>
  <c r="D11" i="3"/>
  <c r="C16" i="3"/>
  <c r="C17" i="3" s="1"/>
  <c r="C23" i="3" s="1"/>
  <c r="C6" i="3"/>
  <c r="C20" i="3" s="1"/>
  <c r="C21" i="3" s="1"/>
  <c r="C16" i="1"/>
  <c r="C17" i="1"/>
  <c r="D12" i="1"/>
  <c r="D11" i="1"/>
  <c r="C6" i="1"/>
  <c r="C20" i="1" s="1"/>
  <c r="C21" i="1" s="1"/>
  <c r="C16" i="2"/>
  <c r="C17" i="2"/>
  <c r="D12" i="2"/>
  <c r="D11" i="2"/>
  <c r="C6" i="2"/>
  <c r="C20" i="2"/>
  <c r="C21" i="2" s="1"/>
  <c r="C23" i="2" s="1"/>
  <c r="C23" i="1" l="1"/>
</calcChain>
</file>

<file path=xl/sharedStrings.xml><?xml version="1.0" encoding="utf-8"?>
<sst xmlns="http://schemas.openxmlformats.org/spreadsheetml/2006/main" count="56" uniqueCount="8">
  <si>
    <t>Arbeitspreis</t>
  </si>
  <si>
    <t>Leistungpreis</t>
  </si>
  <si>
    <t>Arbeit</t>
  </si>
  <si>
    <t>Leistung</t>
  </si>
  <si>
    <t>Kosten Arbeit</t>
  </si>
  <si>
    <t>Kosten Leistung</t>
  </si>
  <si>
    <t>Gesamte Netzkosten</t>
  </si>
  <si>
    <t>Leistungspreis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</si>
</sst>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6" formatCode="_-* #,##0\ &quot;kWh&quot;;\-* #,##0\ &quot;€&quot;_-;_-* &quot;-&quot;\ &quot;€&quot;_-;_-@_-"/>
    <numFmt numFmtId="169" formatCode="_-* #,##0.0000\ &quot;ct./kWh&quot;;\-* #,##0.00\ &quot;€&quot;_-;_-* &quot;-&quot;\ &quot;€&quot;_-;_-@_-"/>
    <numFmt numFmtId="174" formatCode="_-* #,##0.000\ &quot;€/kW&quot;;\-* #,##0.000\ &quot;€&quot;_-;_-* &quot;-&quot;\ &quot;€&quot;_-;_-@_-"/>
    <numFmt numFmtId="176" formatCode="_-* #,##0.000000\ &quot;ct./kWh&quot;;\-* #,##0.0000\ &quot;€&quot;_-;_-* &quot;-&quot;\ &quot;€&quot;_-;_-@_-"/>
    <numFmt numFmtId="181" formatCode="_-* #,##0.00\ &quot;€&quot;_-;\-* #,##0.00\ &quot;€&quot;_-;_-* &quot;-&quot;??????\ &quot;€&quot;_-;_-@_-"/>
    <numFmt numFmtId="186" formatCode="#,##0.00\ &quot;kw&quot;"/>
    <numFmt numFmtId="188" formatCode="#,##0.00\ &quot;€/kw&quot;"/>
    <numFmt numFmtId="189" formatCode="_-* #,##0.0000\ &quot;€/kW&quot;;\-* #,##0.0000\ &quot;€&quot;_-;_-* &quot;-&quot;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166" fontId="0" fillId="0" borderId="0" xfId="0" applyNumberFormat="1"/>
    <xf numFmtId="169" fontId="0" fillId="0" borderId="0" xfId="0" applyNumberFormat="1"/>
    <xf numFmtId="174" fontId="0" fillId="0" borderId="0" xfId="0" applyNumberFormat="1"/>
    <xf numFmtId="0" fontId="0" fillId="2" borderId="0" xfId="0" applyFill="1"/>
    <xf numFmtId="166" fontId="0" fillId="2" borderId="0" xfId="0" applyNumberFormat="1" applyFill="1"/>
    <xf numFmtId="176" fontId="0" fillId="0" borderId="0" xfId="0" applyNumberFormat="1"/>
    <xf numFmtId="181" fontId="0" fillId="0" borderId="0" xfId="0" applyNumberFormat="1"/>
    <xf numFmtId="44" fontId="1" fillId="0" borderId="0" xfId="1" applyFont="1"/>
    <xf numFmtId="44" fontId="0" fillId="0" borderId="0" xfId="0" applyNumberFormat="1"/>
    <xf numFmtId="186" fontId="0" fillId="2" borderId="0" xfId="0" applyNumberFormat="1" applyFill="1"/>
    <xf numFmtId="188" fontId="1" fillId="0" borderId="0" xfId="1" applyNumberFormat="1" applyFont="1"/>
    <xf numFmtId="189" fontId="0" fillId="0" borderId="0" xfId="0" applyNumberFormat="1"/>
    <xf numFmtId="0" fontId="0" fillId="0" borderId="0" xfId="0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3"/>
  <sheetViews>
    <sheetView workbookViewId="0">
      <selection activeCell="C20" sqref="C20"/>
    </sheetView>
  </sheetViews>
  <sheetFormatPr baseColWidth="10" defaultRowHeight="15" x14ac:dyDescent="0.25"/>
  <cols>
    <col min="1" max="1" width="14.7109375" bestFit="1" customWidth="1"/>
    <col min="3" max="3" width="16.85546875" bestFit="1" customWidth="1"/>
  </cols>
  <sheetData>
    <row r="3" spans="1:4" x14ac:dyDescent="0.25">
      <c r="A3" t="s">
        <v>0</v>
      </c>
      <c r="C3" t="s">
        <v>1</v>
      </c>
    </row>
    <row r="5" spans="1:4" x14ac:dyDescent="0.25">
      <c r="A5" s="1">
        <v>7009000</v>
      </c>
      <c r="C5">
        <v>3350</v>
      </c>
    </row>
    <row r="6" spans="1:4" x14ac:dyDescent="0.25">
      <c r="A6">
        <v>1.4</v>
      </c>
      <c r="C6">
        <f>+EX</f>
        <v>1.4</v>
      </c>
    </row>
    <row r="7" spans="1:4" x14ac:dyDescent="0.25">
      <c r="A7" s="2">
        <v>0.27050000000000002</v>
      </c>
      <c r="C7" s="3">
        <v>10.445</v>
      </c>
    </row>
    <row r="8" spans="1:4" x14ac:dyDescent="0.25">
      <c r="A8" s="2">
        <v>0.19919999999999999</v>
      </c>
      <c r="C8" s="3">
        <v>7.806</v>
      </c>
    </row>
    <row r="11" spans="1:4" x14ac:dyDescent="0.25">
      <c r="A11" t="s">
        <v>2</v>
      </c>
      <c r="C11" s="5">
        <v>1500000</v>
      </c>
      <c r="D11" t="str">
        <f>+IF(work&lt;1500000,"Menge zu gering","")</f>
        <v/>
      </c>
    </row>
    <row r="12" spans="1:4" x14ac:dyDescent="0.25">
      <c r="A12" t="s">
        <v>3</v>
      </c>
      <c r="C12" s="4">
        <v>500</v>
      </c>
      <c r="D12" t="str">
        <f>+IF(Power&lt;500,"Leistung zu gering","")</f>
        <v/>
      </c>
    </row>
    <row r="16" spans="1:4" x14ac:dyDescent="0.25">
      <c r="A16" t="s">
        <v>4</v>
      </c>
      <c r="C16" s="6">
        <f>AEOV/(1+POWER((work/HWA),EX))+AEOT</f>
        <v>0.44169057796814504</v>
      </c>
    </row>
    <row r="17" spans="1:3" x14ac:dyDescent="0.25">
      <c r="C17" s="7">
        <f>work*C16/100</f>
        <v>6625.3586695221757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17.570035274153906</v>
      </c>
    </row>
    <row r="21" spans="1:3" x14ac:dyDescent="0.25">
      <c r="C21" s="8">
        <f>+Power*C20</f>
        <v>8785.0176370769532</v>
      </c>
    </row>
    <row r="23" spans="1:3" x14ac:dyDescent="0.25">
      <c r="A23" t="s">
        <v>6</v>
      </c>
      <c r="C23" s="9">
        <f>+C17+C21</f>
        <v>15410.37630659913</v>
      </c>
    </row>
  </sheetData>
  <sheetProtection password="86D4" sheet="1"/>
  <customSheetViews>
    <customSheetView guid="{B931E080-8AA5-4E20-8672-021A5BA674A2}">
      <selection activeCell="C9" sqref="C9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3"/>
  <sheetViews>
    <sheetView workbookViewId="0">
      <selection activeCell="C20" sqref="C20"/>
    </sheetView>
  </sheetViews>
  <sheetFormatPr baseColWidth="10" defaultRowHeight="15" x14ac:dyDescent="0.25"/>
  <cols>
    <col min="1" max="1" width="14.7109375" bestFit="1" customWidth="1"/>
    <col min="3" max="3" width="16.85546875" bestFit="1" customWidth="1"/>
  </cols>
  <sheetData>
    <row r="3" spans="1:4" x14ac:dyDescent="0.25">
      <c r="A3" t="s">
        <v>0</v>
      </c>
      <c r="C3" t="s">
        <v>1</v>
      </c>
    </row>
    <row r="5" spans="1:4" x14ac:dyDescent="0.25">
      <c r="A5" s="1">
        <v>7009000</v>
      </c>
      <c r="C5">
        <v>3350</v>
      </c>
    </row>
    <row r="6" spans="1:4" x14ac:dyDescent="0.25">
      <c r="A6">
        <v>1.4</v>
      </c>
      <c r="C6">
        <f>+EX</f>
        <v>1.4</v>
      </c>
    </row>
    <row r="7" spans="1:4" x14ac:dyDescent="0.25">
      <c r="A7" s="2">
        <v>0.30059999999999998</v>
      </c>
      <c r="C7" s="3">
        <v>10.601000000000001</v>
      </c>
    </row>
    <row r="8" spans="1:4" x14ac:dyDescent="0.25">
      <c r="A8" s="2">
        <v>0.19020000000000001</v>
      </c>
      <c r="C8" s="3">
        <v>6.9690000000000003</v>
      </c>
    </row>
    <row r="11" spans="1:4" x14ac:dyDescent="0.25">
      <c r="A11" t="s">
        <v>2</v>
      </c>
      <c r="C11" s="5">
        <v>36212000</v>
      </c>
      <c r="D11" t="str">
        <f>+IF(work&lt;1500000,"Menge zu gering","")</f>
        <v/>
      </c>
    </row>
    <row r="12" spans="1:4" x14ac:dyDescent="0.25">
      <c r="A12" t="s">
        <v>3</v>
      </c>
      <c r="C12" s="4">
        <v>14509</v>
      </c>
      <c r="D12" t="str">
        <f>+IF(Power&lt;500,"Leistung zu gering","")</f>
        <v/>
      </c>
    </row>
    <row r="16" spans="1:4" x14ac:dyDescent="0.25">
      <c r="A16" t="s">
        <v>4</v>
      </c>
      <c r="C16" s="6">
        <f>AEOV/(1+POWER((work/HWA),EX))+AEOT</f>
        <v>0.21761463094459393</v>
      </c>
    </row>
    <row r="17" spans="1:3" x14ac:dyDescent="0.25">
      <c r="C17" s="7">
        <f>work*C16/100</f>
        <v>78802.610157656352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8.1757870903281589</v>
      </c>
    </row>
    <row r="21" spans="1:3" x14ac:dyDescent="0.25">
      <c r="C21" s="8">
        <f>+Power*C20</f>
        <v>118622.49489357126</v>
      </c>
    </row>
    <row r="23" spans="1:3" x14ac:dyDescent="0.25">
      <c r="A23" t="s">
        <v>6</v>
      </c>
      <c r="C23" s="9">
        <f>+C17+C21</f>
        <v>197425.10505122761</v>
      </c>
    </row>
  </sheetData>
  <sheetProtection password="86D4" sheet="1"/>
  <customSheetViews>
    <customSheetView guid="{B931E080-8AA5-4E20-8672-021A5BA674A2}">
      <selection activeCell="A5" sqref="A5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workbookViewId="0">
      <selection activeCell="C20" sqref="C20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0.34570000000000001</v>
      </c>
      <c r="C7" s="3">
        <v>12.637</v>
      </c>
    </row>
    <row r="8" spans="1:5" x14ac:dyDescent="0.25">
      <c r="A8" s="2">
        <v>0.15310000000000001</v>
      </c>
      <c r="C8" s="3">
        <v>5.8410000000000002</v>
      </c>
    </row>
    <row r="11" spans="1:5" x14ac:dyDescent="0.25">
      <c r="A11" t="s">
        <v>2</v>
      </c>
      <c r="C11" s="5">
        <v>1500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500</v>
      </c>
      <c r="D12" s="13"/>
      <c r="E12" s="13"/>
    </row>
    <row r="16" spans="1:5" x14ac:dyDescent="0.25">
      <c r="A16" t="s">
        <v>4</v>
      </c>
      <c r="C16" s="6">
        <f>AEOV/(1+POWER((work/HWA),EX))+AEOT</f>
        <v>0.49879877479298546</v>
      </c>
    </row>
    <row r="17" spans="1:3" x14ac:dyDescent="0.25">
      <c r="C17" s="7">
        <f>work*C16/100</f>
        <v>7.4819816218947821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18.053203103958577</v>
      </c>
    </row>
    <row r="21" spans="1:3" x14ac:dyDescent="0.25">
      <c r="C21" s="8">
        <f>+Power*C20</f>
        <v>9026.6015519792891</v>
      </c>
    </row>
    <row r="23" spans="1:3" x14ac:dyDescent="0.25">
      <c r="A23" t="s">
        <v>6</v>
      </c>
      <c r="C23" s="9">
        <f>+C17+C21</f>
        <v>9034.0835336011842</v>
      </c>
    </row>
  </sheetData>
  <sheetProtection password="86D4" sheet="1"/>
  <protectedRanges>
    <protectedRange sqref="C11:C12" name="Eingabe"/>
  </protectedRanges>
  <customSheetViews>
    <customSheetView guid="{B931E080-8AA5-4E20-8672-021A5BA674A2}">
      <selection activeCell="C13" sqref="C13"/>
      <pageMargins left="0.7" right="0.7" top="0.78740157499999996" bottom="0.78740157499999996" header="0.3" footer="0.3"/>
      <pageSetup paperSize="9" orientation="portrait" r:id="rId1"/>
    </customSheetView>
  </customSheetViews>
  <mergeCells count="1">
    <mergeCell ref="D11:E12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workbookViewId="0">
      <selection activeCell="C20" sqref="C20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0.195519</v>
      </c>
      <c r="C7" s="3">
        <v>9.8092000000000006</v>
      </c>
    </row>
    <row r="8" spans="1:5" x14ac:dyDescent="0.25">
      <c r="A8" s="2">
        <v>0.19339999999999999</v>
      </c>
      <c r="C8" s="3">
        <v>8.0586000000000002</v>
      </c>
    </row>
    <row r="11" spans="1:5" x14ac:dyDescent="0.25">
      <c r="A11" t="s">
        <v>2</v>
      </c>
      <c r="C11" s="5">
        <v>2654139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1213</v>
      </c>
      <c r="D12" s="13"/>
      <c r="E12" s="13"/>
    </row>
    <row r="16" spans="1:5" x14ac:dyDescent="0.25">
      <c r="A16" t="s">
        <v>4</v>
      </c>
      <c r="C16" s="6">
        <f>AEOV/(1+POWER((work/HWA),EX))+AEOT</f>
        <v>0.36721391271676856</v>
      </c>
    </row>
    <row r="17" spans="1:3" x14ac:dyDescent="0.25">
      <c r="C17" s="7">
        <f>work*C16/100</f>
        <v>9746.3676708417133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16.814536499306257</v>
      </c>
    </row>
    <row r="21" spans="1:3" x14ac:dyDescent="0.25">
      <c r="C21" s="8">
        <f>+Power*C20</f>
        <v>20396.032773658491</v>
      </c>
    </row>
    <row r="23" spans="1:3" x14ac:dyDescent="0.25">
      <c r="A23" t="s">
        <v>6</v>
      </c>
      <c r="C23" s="9">
        <f>+C17+C21</f>
        <v>30142.400444500207</v>
      </c>
    </row>
  </sheetData>
  <sheetProtection password="86D4" sheet="1"/>
  <protectedRanges>
    <protectedRange sqref="C11:C12" name="Eingabe"/>
  </protectedRanges>
  <mergeCells count="1">
    <mergeCell ref="D11:E1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workbookViewId="0">
      <selection activeCell="C20" sqref="C20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0.1787</v>
      </c>
      <c r="C7" s="3">
        <v>8.8443000000000005</v>
      </c>
    </row>
    <row r="8" spans="1:5" x14ac:dyDescent="0.25">
      <c r="A8" s="2">
        <v>0.2172</v>
      </c>
      <c r="C8" s="3">
        <v>9.1068999999999996</v>
      </c>
    </row>
    <row r="11" spans="1:5" x14ac:dyDescent="0.25">
      <c r="A11" t="s">
        <v>2</v>
      </c>
      <c r="C11" s="5">
        <v>2654139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1213</v>
      </c>
      <c r="D12" s="13"/>
      <c r="E12" s="13"/>
    </row>
    <row r="16" spans="1:5" x14ac:dyDescent="0.25">
      <c r="A16" t="s">
        <v>4</v>
      </c>
      <c r="C16" s="6">
        <f>AEOV/(1+POWER((work/HWA),EX))+AEOT</f>
        <v>0.37606203490446732</v>
      </c>
    </row>
    <row r="17" spans="1:3" x14ac:dyDescent="0.25">
      <c r="C17" s="7">
        <f>work*C16/100</f>
        <v>9981.2091325930796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17.001542700812941</v>
      </c>
    </row>
    <row r="21" spans="1:3" x14ac:dyDescent="0.25">
      <c r="C21" s="8">
        <f>+Power*C20</f>
        <v>20622.871296086098</v>
      </c>
    </row>
    <row r="23" spans="1:3" x14ac:dyDescent="0.25">
      <c r="A23" t="s">
        <v>6</v>
      </c>
      <c r="C23" s="9">
        <f>+C17+C21</f>
        <v>30604.080428679175</v>
      </c>
    </row>
  </sheetData>
  <protectedRanges>
    <protectedRange sqref="C11:C12" name="Eingabe"/>
  </protectedRanges>
  <mergeCells count="1">
    <mergeCell ref="D11:E1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workbookViewId="0">
      <selection activeCell="C20" sqref="C20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0.25740000000000002</v>
      </c>
      <c r="C7" s="12">
        <v>9.5526999999999997</v>
      </c>
    </row>
    <row r="8" spans="1:5" x14ac:dyDescent="0.25">
      <c r="A8" s="2">
        <v>0.21440000000000001</v>
      </c>
      <c r="C8" s="12">
        <v>8.9870000000000001</v>
      </c>
    </row>
    <row r="11" spans="1:5" x14ac:dyDescent="0.25">
      <c r="A11" t="s">
        <v>2</v>
      </c>
      <c r="C11" s="5">
        <v>4481083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2785</v>
      </c>
      <c r="D12" s="13"/>
      <c r="E12" s="13"/>
    </row>
    <row r="16" spans="1:5" x14ac:dyDescent="0.25">
      <c r="A16" t="s">
        <v>4</v>
      </c>
      <c r="C16" s="6">
        <f>AEOV/(1+POWER((work/HWA),EX))+AEOT</f>
        <v>0.41869088691526968</v>
      </c>
    </row>
    <row r="17" spans="1:3" x14ac:dyDescent="0.25">
      <c r="C17" s="7">
        <f>work*C16/100</f>
        <v>18761.886156109373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15.883709476372804</v>
      </c>
    </row>
    <row r="21" spans="1:3" x14ac:dyDescent="0.25">
      <c r="C21" s="8">
        <f>+Power*C20</f>
        <v>44236.13089169826</v>
      </c>
    </row>
    <row r="23" spans="1:3" x14ac:dyDescent="0.25">
      <c r="A23" t="s">
        <v>6</v>
      </c>
      <c r="C23" s="9">
        <f>+C17+C21</f>
        <v>62998.017047807632</v>
      </c>
    </row>
  </sheetData>
  <protectedRanges>
    <protectedRange sqref="C11:C12" name="Eingabe"/>
  </protectedRanges>
  <mergeCells count="1">
    <mergeCell ref="D11:E1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workbookViewId="0">
      <selection activeCell="C20" sqref="C20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0.28999999999999998</v>
      </c>
      <c r="C7" s="12">
        <v>10.7645</v>
      </c>
    </row>
    <row r="8" spans="1:5" x14ac:dyDescent="0.25">
      <c r="A8" s="2">
        <v>0.19450000000000001</v>
      </c>
      <c r="C8" s="12">
        <v>8.1545000000000005</v>
      </c>
    </row>
    <row r="11" spans="1:5" x14ac:dyDescent="0.25">
      <c r="A11" t="s">
        <v>2</v>
      </c>
      <c r="C11" s="5">
        <v>1200000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1000</v>
      </c>
      <c r="D12" s="13"/>
      <c r="E12" s="13"/>
    </row>
    <row r="16" spans="1:5" x14ac:dyDescent="0.25">
      <c r="A16" t="s">
        <v>4</v>
      </c>
      <c r="C16" s="6">
        <f>AEOV/(1+POWER((work/HWA),EX))+AEOT</f>
        <v>0.47305163852694937</v>
      </c>
    </row>
    <row r="17" spans="1:3" x14ac:dyDescent="0.25">
      <c r="C17" s="7">
        <f>work*C16/100</f>
        <v>5676.6196623233927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18.013932007428274</v>
      </c>
    </row>
    <row r="21" spans="1:3" x14ac:dyDescent="0.25">
      <c r="C21" s="8">
        <f>+Power*C20</f>
        <v>18013.932007428273</v>
      </c>
    </row>
    <row r="23" spans="1:3" x14ac:dyDescent="0.25">
      <c r="A23" t="s">
        <v>6</v>
      </c>
      <c r="C23" s="9">
        <f>+C17+C21</f>
        <v>23690.551669751665</v>
      </c>
    </row>
  </sheetData>
  <protectedRanges>
    <protectedRange sqref="C11:C12" name="Eingabe"/>
  </protectedRanges>
  <mergeCells count="1">
    <mergeCell ref="D11:E1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tabSelected="1" workbookViewId="0">
      <selection activeCell="C13" sqref="C13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0.23799999999999999</v>
      </c>
      <c r="C7" s="12">
        <v>8.7667999999999999</v>
      </c>
    </row>
    <row r="8" spans="1:5" x14ac:dyDescent="0.25">
      <c r="A8" s="2">
        <v>0.19889999999999999</v>
      </c>
      <c r="C8" s="12">
        <v>8.0321999999999996</v>
      </c>
    </row>
    <row r="11" spans="1:5" x14ac:dyDescent="0.25">
      <c r="A11" t="s">
        <v>2</v>
      </c>
      <c r="C11" s="5">
        <v>33243300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12865</v>
      </c>
      <c r="D12" s="13"/>
      <c r="E12" s="13"/>
    </row>
    <row r="16" spans="1:5" x14ac:dyDescent="0.25">
      <c r="A16" t="s">
        <v>4</v>
      </c>
      <c r="C16" s="6">
        <f>AEOV/(1+POWER((work/HWA),EX))+AEOT</f>
        <v>0.24381394958565314</v>
      </c>
    </row>
    <row r="17" spans="1:3" x14ac:dyDescent="0.25">
      <c r="C17" s="7">
        <f>work*C16/100</f>
        <v>81051.802702607427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10.080050903085613</v>
      </c>
    </row>
    <row r="21" spans="1:3" x14ac:dyDescent="0.25">
      <c r="C21" s="8">
        <f>+Power*C20</f>
        <v>129679.85486819642</v>
      </c>
    </row>
    <row r="23" spans="1:3" x14ac:dyDescent="0.25">
      <c r="A23" t="s">
        <v>6</v>
      </c>
      <c r="C23" s="9">
        <f>+C17+C21</f>
        <v>210731.65757080383</v>
      </c>
    </row>
  </sheetData>
  <protectedRanges>
    <protectedRange sqref="C11:C12" name="Eingabe"/>
  </protectedRanges>
  <mergeCells count="1">
    <mergeCell ref="D11:E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72</vt:i4>
      </vt:variant>
    </vt:vector>
  </HeadingPairs>
  <TitlesOfParts>
    <vt:vector size="80" baseType="lpstr">
      <vt:lpstr>2012</vt:lpstr>
      <vt:lpstr>2013</vt:lpstr>
      <vt:lpstr>2014</vt:lpstr>
      <vt:lpstr>2015</vt:lpstr>
      <vt:lpstr>2016</vt:lpstr>
      <vt:lpstr>2017</vt:lpstr>
      <vt:lpstr>2018</vt:lpstr>
      <vt:lpstr>2020</vt:lpstr>
      <vt:lpstr>'2012'!AEOT</vt:lpstr>
      <vt:lpstr>'2014'!AEOT</vt:lpstr>
      <vt:lpstr>'2015'!AEOT</vt:lpstr>
      <vt:lpstr>'2016'!AEOT</vt:lpstr>
      <vt:lpstr>'2017'!AEOT</vt:lpstr>
      <vt:lpstr>'2018'!AEOT</vt:lpstr>
      <vt:lpstr>'2020'!AEOT</vt:lpstr>
      <vt:lpstr>AEOT</vt:lpstr>
      <vt:lpstr>'2012'!AEOV</vt:lpstr>
      <vt:lpstr>'2014'!AEOV</vt:lpstr>
      <vt:lpstr>'2015'!AEOV</vt:lpstr>
      <vt:lpstr>'2016'!AEOV</vt:lpstr>
      <vt:lpstr>'2017'!AEOV</vt:lpstr>
      <vt:lpstr>'2018'!AEOV</vt:lpstr>
      <vt:lpstr>'2020'!AEOV</vt:lpstr>
      <vt:lpstr>AEOV</vt:lpstr>
      <vt:lpstr>'2012'!EX</vt:lpstr>
      <vt:lpstr>'2014'!EX</vt:lpstr>
      <vt:lpstr>'2015'!EX</vt:lpstr>
      <vt:lpstr>'2016'!EX</vt:lpstr>
      <vt:lpstr>'2017'!EX</vt:lpstr>
      <vt:lpstr>'2018'!EX</vt:lpstr>
      <vt:lpstr>'2020'!EX</vt:lpstr>
      <vt:lpstr>EX</vt:lpstr>
      <vt:lpstr>'2012'!HWA</vt:lpstr>
      <vt:lpstr>'2014'!HWA</vt:lpstr>
      <vt:lpstr>'2015'!HWA</vt:lpstr>
      <vt:lpstr>'2016'!HWA</vt:lpstr>
      <vt:lpstr>'2017'!HWA</vt:lpstr>
      <vt:lpstr>'2018'!HWA</vt:lpstr>
      <vt:lpstr>'2020'!HWA</vt:lpstr>
      <vt:lpstr>HWA</vt:lpstr>
      <vt:lpstr>'2012'!HWL</vt:lpstr>
      <vt:lpstr>'2014'!HWL</vt:lpstr>
      <vt:lpstr>'2015'!HWL</vt:lpstr>
      <vt:lpstr>'2016'!HWL</vt:lpstr>
      <vt:lpstr>'2017'!HWL</vt:lpstr>
      <vt:lpstr>'2018'!HWL</vt:lpstr>
      <vt:lpstr>'2020'!HWL</vt:lpstr>
      <vt:lpstr>HWL</vt:lpstr>
      <vt:lpstr>'2012'!LEOT</vt:lpstr>
      <vt:lpstr>'2014'!LEOT</vt:lpstr>
      <vt:lpstr>'2015'!LEOT</vt:lpstr>
      <vt:lpstr>'2016'!LEOT</vt:lpstr>
      <vt:lpstr>'2017'!LEOT</vt:lpstr>
      <vt:lpstr>'2018'!LEOT</vt:lpstr>
      <vt:lpstr>'2020'!LEOT</vt:lpstr>
      <vt:lpstr>LEOT</vt:lpstr>
      <vt:lpstr>'2012'!LEOV</vt:lpstr>
      <vt:lpstr>'2014'!LEOV</vt:lpstr>
      <vt:lpstr>'2015'!LEOV</vt:lpstr>
      <vt:lpstr>'2016'!LEOV</vt:lpstr>
      <vt:lpstr>'2017'!LEOV</vt:lpstr>
      <vt:lpstr>'2018'!LEOV</vt:lpstr>
      <vt:lpstr>'2020'!LEOV</vt:lpstr>
      <vt:lpstr>LEOV</vt:lpstr>
      <vt:lpstr>'2012'!Power</vt:lpstr>
      <vt:lpstr>'2014'!Power</vt:lpstr>
      <vt:lpstr>'2015'!Power</vt:lpstr>
      <vt:lpstr>'2016'!Power</vt:lpstr>
      <vt:lpstr>'2017'!Power</vt:lpstr>
      <vt:lpstr>'2018'!Power</vt:lpstr>
      <vt:lpstr>'2020'!Power</vt:lpstr>
      <vt:lpstr>Power</vt:lpstr>
      <vt:lpstr>'2012'!work</vt:lpstr>
      <vt:lpstr>'2014'!work</vt:lpstr>
      <vt:lpstr>'2015'!work</vt:lpstr>
      <vt:lpstr>'2016'!work</vt:lpstr>
      <vt:lpstr>'2017'!work</vt:lpstr>
      <vt:lpstr>'2018'!work</vt:lpstr>
      <vt:lpstr>'2020'!work</vt:lpstr>
      <vt:lpstr>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Spohrer, Achim</dc:creator>
  <cp:lastModifiedBy>Weidner, Karin</cp:lastModifiedBy>
  <dcterms:created xsi:type="dcterms:W3CDTF">2012-10-25T12:12:13Z</dcterms:created>
  <dcterms:modified xsi:type="dcterms:W3CDTF">2019-10-14T12:21:14Z</dcterms:modified>
</cp:coreProperties>
</file>